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3020" windowHeight="8010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  <definedName name="_xlnm.Print_Area" localSheetId="0">'Приложение 2'!$A$1:$O$58</definedName>
  </definedNames>
  <calcPr calcId="145621"/>
</workbook>
</file>

<file path=xl/calcChain.xml><?xml version="1.0" encoding="utf-8"?>
<calcChain xmlns="http://schemas.openxmlformats.org/spreadsheetml/2006/main">
  <c r="N50" i="1"/>
  <c r="N49"/>
  <c r="N48"/>
  <c r="N47"/>
  <c r="N46"/>
  <c r="N45"/>
  <c r="N44"/>
  <c r="N43"/>
  <c r="N42"/>
  <c r="N41"/>
  <c r="N37"/>
  <c r="N40"/>
  <c r="M39"/>
  <c r="M38"/>
  <c r="M36" s="1"/>
  <c r="L38"/>
  <c r="L36" s="1"/>
  <c r="K38"/>
  <c r="K36" s="1"/>
  <c r="J38"/>
  <c r="J36" s="1"/>
  <c r="L39"/>
  <c r="I39"/>
  <c r="F38"/>
  <c r="E38"/>
  <c r="G38"/>
  <c r="K39"/>
  <c r="J39"/>
  <c r="H39"/>
  <c r="I38"/>
  <c r="I36" l="1"/>
  <c r="H38"/>
  <c r="H36" s="1"/>
  <c r="G39"/>
  <c r="E36"/>
  <c r="F36"/>
  <c r="E39"/>
  <c r="N39" s="1"/>
  <c r="J15"/>
  <c r="J13" s="1"/>
  <c r="J16"/>
  <c r="I16"/>
  <c r="K18"/>
  <c r="K17"/>
  <c r="K26"/>
  <c r="K25"/>
  <c r="K24"/>
  <c r="K23"/>
  <c r="K22"/>
  <c r="K21"/>
  <c r="K20"/>
  <c r="K19"/>
  <c r="H16"/>
  <c r="G16"/>
  <c r="F16"/>
  <c r="E16"/>
  <c r="H15"/>
  <c r="H13" s="1"/>
  <c r="G15"/>
  <c r="F15"/>
  <c r="E15"/>
  <c r="G14"/>
  <c r="F14"/>
  <c r="E14"/>
  <c r="N38" l="1"/>
  <c r="G36"/>
  <c r="N36" s="1"/>
  <c r="K15"/>
  <c r="E13"/>
  <c r="F13"/>
  <c r="K16"/>
  <c r="G13"/>
  <c r="K14"/>
  <c r="O37" s="1"/>
  <c r="O38" l="1"/>
  <c r="K13"/>
  <c r="O36" s="1"/>
</calcChain>
</file>

<file path=xl/sharedStrings.xml><?xml version="1.0" encoding="utf-8"?>
<sst xmlns="http://schemas.openxmlformats.org/spreadsheetml/2006/main" count="130" uniqueCount="58">
  <si>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</si>
  <si>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</si>
  <si>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</si>
  <si>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</si>
  <si>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</si>
  <si>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</si>
  <si>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</si>
  <si>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</si>
  <si>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</si>
  <si>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</si>
  <si>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</si>
  <si>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</si>
  <si>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Финансовое управление Златоустовского городского округа (далее - Финансовое управление)</t>
  </si>
  <si>
    <t xml:space="preserve">Финансовое управление </t>
  </si>
  <si>
    <t>Х</t>
  </si>
  <si>
    <t>№ п/п</t>
  </si>
  <si>
    <t>1.</t>
  </si>
  <si>
    <t>2.</t>
  </si>
  <si>
    <t>3.</t>
  </si>
  <si>
    <t>Финансовое управление</t>
  </si>
  <si>
    <t>2017 год</t>
  </si>
  <si>
    <t>4.</t>
  </si>
  <si>
    <t>5.</t>
  </si>
  <si>
    <t>6.</t>
  </si>
  <si>
    <t>7.</t>
  </si>
  <si>
    <t>8.</t>
  </si>
  <si>
    <t>9.</t>
  </si>
  <si>
    <t>2018 год</t>
  </si>
  <si>
    <t>2019 год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</si>
  <si>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</si>
  <si>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</si>
  <si>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</si>
  <si>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</si>
  <si>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</si>
  <si>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</si>
  <si>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</si>
  <si>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Итого по 2014-2019 годам</t>
  </si>
  <si>
    <t>2023 год</t>
  </si>
  <si>
    <t>2024 год</t>
  </si>
  <si>
    <t>2025 год</t>
  </si>
  <si>
    <t>2026 год</t>
  </si>
  <si>
    <t>2027 год</t>
  </si>
  <si>
    <t>10.</t>
  </si>
  <si>
    <t>Наименование муниципальной программы, мероприятия</t>
  </si>
  <si>
    <t>Мероприятие 1 «Организация составления, исполнения бюджета Златоустовского городского округа и формирования бюджетной отчетности»</t>
  </si>
  <si>
    <t>Мероприятие 2 «Управление резервным фондом Администрации Златоустовского городского округа»</t>
  </si>
  <si>
    <t>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</si>
  <si>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Мероприятие 4 «Обслуживание муниципального долга Златоустовского городского округа»</t>
  </si>
  <si>
    <t>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</si>
  <si>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Мероприятие 6 "Управление средствами на обеспечение своевременной и полной выплаты заработной платы"</t>
  </si>
  <si>
    <t>Мероприятие 7 "Управление средствами на обеспечение своевременной уплаты налоговых обязательств"</t>
  </si>
  <si>
    <t>Мероприятие 8 "Управление средствами на обеспечение своевременной оплаты топливно-энергетических ресурсов"</t>
  </si>
  <si>
    <t>Мероприятие 9 "Управление средствами на исполнение судебных решений по искам к Златоустовскому городскому округу"</t>
  </si>
  <si>
    <t>Мероприятие 10 "Управление средствами на обеспечение выполнения социальных обязательств Златоустовского городского округа"</t>
  </si>
  <si>
    <t>2028 год</t>
  </si>
  <si>
    <t>Итого по годам (2020-2028 годы)</t>
  </si>
  <si>
    <t>Итог по годам (2014-2028 годы)</t>
  </si>
  <si>
    <t xml:space="preserve"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</si>
</sst>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0"/>
    <numFmt numFmtId="167" formatCode="0.000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indent="15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4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7" fillId="2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 vertical="top"/>
    </xf>
    <xf numFmtId="166" fontId="1" fillId="2" borderId="0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7" fillId="2" borderId="0" xfId="0" applyNumberFormat="1" applyFont="1" applyFill="1" applyAlignment="1">
      <alignment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/>
    </xf>
    <xf numFmtId="0" fontId="7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justify" vertical="top" wrapText="1"/>
    </xf>
    <xf numFmtId="0" fontId="0" fillId="2" borderId="5" xfId="0" applyFont="1" applyFill="1" applyBorder="1" applyAlignment="1">
      <alignment horizontal="justify" vertical="top" wrapText="1"/>
    </xf>
    <xf numFmtId="0" fontId="0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8"/>
  <sheetViews>
    <sheetView tabSelected="1" zoomScale="70" zoomScaleNormal="70" workbookViewId="0">
      <selection activeCell="L6" sqref="L6"/>
    </sheetView>
  </sheetViews>
  <sheetFormatPr defaultColWidth="8.85546875" defaultRowHeight="15"/>
  <cols>
    <col min="1" max="1" width="7.5703125" style="20" customWidth="1"/>
    <col min="2" max="2" width="43" style="3" customWidth="1"/>
    <col min="3" max="3" width="22.42578125" style="21" customWidth="1"/>
    <col min="4" max="4" width="15" style="3" customWidth="1"/>
    <col min="5" max="5" width="16" style="3" customWidth="1"/>
    <col min="6" max="6" width="18" style="3" customWidth="1"/>
    <col min="7" max="7" width="16.28515625" style="3" customWidth="1"/>
    <col min="8" max="8" width="16.42578125" style="3" customWidth="1"/>
    <col min="9" max="9" width="14.28515625" style="3" customWidth="1"/>
    <col min="10" max="10" width="15" style="3" customWidth="1"/>
    <col min="11" max="13" width="16" style="3" customWidth="1"/>
    <col min="14" max="14" width="16.85546875" style="3" customWidth="1"/>
    <col min="15" max="15" width="17.5703125" style="3" customWidth="1"/>
    <col min="16" max="17" width="15" style="3" customWidth="1"/>
    <col min="18" max="18" width="16.28515625" style="3" customWidth="1"/>
    <col min="19" max="16384" width="8.85546875" style="3"/>
  </cols>
  <sheetData>
    <row r="1" spans="1:18" ht="19.5" customHeight="1">
      <c r="L1" s="86"/>
      <c r="M1" s="86"/>
      <c r="N1" s="86"/>
      <c r="O1" s="86"/>
      <c r="P1" s="65"/>
      <c r="Q1" s="65"/>
      <c r="R1" s="65"/>
    </row>
    <row r="2" spans="1:18" ht="19.5" customHeight="1">
      <c r="H2" s="89" t="s">
        <v>0</v>
      </c>
      <c r="I2" s="90"/>
      <c r="J2" s="90"/>
      <c r="K2" s="90"/>
      <c r="L2" s="86"/>
      <c r="M2" s="86"/>
      <c r="N2" s="86"/>
      <c r="O2" s="86"/>
      <c r="P2" s="65"/>
      <c r="Q2" s="65"/>
      <c r="R2" s="65"/>
    </row>
    <row r="3" spans="1:18" ht="67.900000000000006" customHeight="1">
      <c r="H3" s="89" t="s">
        <v>57</v>
      </c>
      <c r="I3" s="90"/>
      <c r="J3" s="90"/>
      <c r="K3" s="90"/>
      <c r="L3" s="66"/>
      <c r="M3" s="82"/>
      <c r="N3" s="55"/>
      <c r="O3" s="53"/>
      <c r="P3" s="53"/>
      <c r="Q3" s="53"/>
      <c r="R3" s="53"/>
    </row>
    <row r="4" spans="1:18" s="26" customFormat="1" ht="15.75">
      <c r="A4" s="22"/>
      <c r="B4" s="23"/>
      <c r="C4" s="24"/>
      <c r="D4" s="25"/>
      <c r="E4" s="4"/>
      <c r="F4" s="4"/>
      <c r="G4" s="4"/>
      <c r="H4" s="108"/>
      <c r="I4" s="108"/>
      <c r="J4" s="108"/>
      <c r="K4" s="108"/>
      <c r="L4" s="108"/>
      <c r="M4" s="108"/>
      <c r="N4" s="108"/>
      <c r="O4" s="108"/>
      <c r="P4" s="4"/>
      <c r="Q4" s="4"/>
      <c r="R4" s="4"/>
    </row>
    <row r="5" spans="1:18" s="26" customFormat="1" ht="16.5" customHeight="1">
      <c r="A5" s="22"/>
      <c r="B5" s="23"/>
      <c r="C5" s="24"/>
      <c r="D5" s="25"/>
      <c r="E5" s="4"/>
      <c r="F5" s="4"/>
      <c r="G5" s="4"/>
      <c r="H5" s="4"/>
      <c r="I5" s="27"/>
      <c r="J5" s="88"/>
      <c r="K5" s="88"/>
      <c r="L5" s="88"/>
      <c r="M5" s="88"/>
      <c r="N5" s="88"/>
      <c r="O5" s="88"/>
      <c r="P5" s="88"/>
      <c r="Q5" s="88"/>
      <c r="R5" s="88"/>
    </row>
    <row r="6" spans="1:18" s="5" customFormat="1" ht="25.5" customHeight="1">
      <c r="A6" s="87"/>
      <c r="B6" s="91" t="s">
        <v>34</v>
      </c>
      <c r="C6" s="92"/>
      <c r="D6" s="92"/>
      <c r="E6" s="92"/>
      <c r="F6" s="92"/>
      <c r="G6" s="92"/>
      <c r="H6" s="92"/>
      <c r="I6" s="92"/>
      <c r="J6" s="92"/>
      <c r="K6" s="92"/>
      <c r="L6" s="87"/>
      <c r="M6" s="87"/>
      <c r="N6" s="87"/>
      <c r="O6" s="87"/>
      <c r="P6" s="72"/>
      <c r="Q6" s="72"/>
      <c r="R6" s="72"/>
    </row>
    <row r="7" spans="1:18" s="5" customFormat="1" ht="18.75" customHeight="1">
      <c r="A7" s="91" t="s">
        <v>35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87"/>
      <c r="M7" s="87"/>
      <c r="N7" s="87"/>
      <c r="O7" s="87"/>
      <c r="P7" s="72"/>
      <c r="Q7" s="72"/>
      <c r="R7" s="72"/>
    </row>
    <row r="8" spans="1:18" s="5" customFormat="1" ht="18.7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67"/>
      <c r="M8" s="83"/>
      <c r="N8" s="56"/>
      <c r="O8" s="28"/>
      <c r="P8" s="28"/>
      <c r="Q8" s="28"/>
      <c r="R8" s="28"/>
    </row>
    <row r="9" spans="1:18" s="5" customFormat="1" ht="28.5" customHeight="1">
      <c r="A9" s="20"/>
      <c r="B9" s="29" t="s">
        <v>1</v>
      </c>
      <c r="C9" s="21"/>
      <c r="D9" s="3"/>
      <c r="E9" s="3"/>
      <c r="F9" s="3"/>
      <c r="G9" s="3"/>
      <c r="H9" s="3"/>
      <c r="K9" s="87" t="s">
        <v>32</v>
      </c>
      <c r="L9" s="16"/>
      <c r="M9" s="16"/>
      <c r="N9" s="16"/>
    </row>
    <row r="10" spans="1:18" s="31" customFormat="1" ht="19.5" customHeight="1">
      <c r="A10" s="101" t="s">
        <v>15</v>
      </c>
      <c r="B10" s="103" t="s">
        <v>43</v>
      </c>
      <c r="C10" s="101" t="s">
        <v>9</v>
      </c>
      <c r="D10" s="105" t="s">
        <v>5</v>
      </c>
      <c r="E10" s="103" t="s">
        <v>8</v>
      </c>
      <c r="F10" s="103"/>
      <c r="G10" s="103"/>
      <c r="H10" s="103"/>
      <c r="I10" s="103"/>
      <c r="J10" s="103"/>
      <c r="K10" s="103"/>
      <c r="L10" s="60"/>
      <c r="M10" s="60"/>
      <c r="N10" s="60"/>
      <c r="O10" s="30"/>
      <c r="P10" s="30"/>
      <c r="Q10" s="30"/>
      <c r="R10" s="30"/>
    </row>
    <row r="11" spans="1:18" s="31" customFormat="1" ht="32.25" customHeight="1">
      <c r="A11" s="102"/>
      <c r="B11" s="103"/>
      <c r="C11" s="102"/>
      <c r="D11" s="109"/>
      <c r="E11" s="17" t="s">
        <v>2</v>
      </c>
      <c r="F11" s="17" t="s">
        <v>3</v>
      </c>
      <c r="G11" s="17" t="s">
        <v>4</v>
      </c>
      <c r="H11" s="18" t="s">
        <v>20</v>
      </c>
      <c r="I11" s="18" t="s">
        <v>27</v>
      </c>
      <c r="J11" s="18" t="s">
        <v>28</v>
      </c>
      <c r="K11" s="32" t="s">
        <v>36</v>
      </c>
      <c r="L11" s="60"/>
      <c r="M11" s="60"/>
      <c r="N11" s="60"/>
    </row>
    <row r="12" spans="1:18" s="33" customFormat="1" ht="12.75">
      <c r="A12" s="1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1">
        <v>8</v>
      </c>
      <c r="I12" s="1">
        <v>9</v>
      </c>
      <c r="J12" s="1">
        <v>10</v>
      </c>
      <c r="K12" s="1">
        <v>9</v>
      </c>
      <c r="L12" s="61"/>
      <c r="M12" s="61"/>
      <c r="N12" s="61"/>
    </row>
    <row r="13" spans="1:18" s="34" customFormat="1" ht="15.75" customHeight="1">
      <c r="A13" s="93"/>
      <c r="B13" s="96" t="s">
        <v>10</v>
      </c>
      <c r="C13" s="10" t="s">
        <v>11</v>
      </c>
      <c r="D13" s="10" t="s">
        <v>14</v>
      </c>
      <c r="E13" s="6">
        <f>E14+E15</f>
        <v>100370.09999999999</v>
      </c>
      <c r="F13" s="7">
        <f t="shared" ref="F13:H13" si="0">SUM(F14:F15)</f>
        <v>90140.463000000003</v>
      </c>
      <c r="G13" s="7">
        <f t="shared" si="0"/>
        <v>77524.508000000002</v>
      </c>
      <c r="H13" s="7">
        <f t="shared" si="0"/>
        <v>67539.703000000009</v>
      </c>
      <c r="I13" s="9">
        <v>84371.89</v>
      </c>
      <c r="J13" s="9">
        <f>J14+J15</f>
        <v>63386.21</v>
      </c>
      <c r="K13" s="14">
        <f t="shared" ref="K13:K26" si="1">SUM(E13:J13)</f>
        <v>483332.87400000001</v>
      </c>
      <c r="L13" s="62"/>
      <c r="M13" s="62"/>
      <c r="N13" s="62"/>
    </row>
    <row r="14" spans="1:18" s="34" customFormat="1" ht="34.9" customHeight="1">
      <c r="A14" s="94"/>
      <c r="B14" s="104"/>
      <c r="C14" s="99" t="s">
        <v>12</v>
      </c>
      <c r="D14" s="10" t="s">
        <v>6</v>
      </c>
      <c r="E14" s="6">
        <f>E17</f>
        <v>19071</v>
      </c>
      <c r="F14" s="6">
        <f>F17</f>
        <v>0</v>
      </c>
      <c r="G14" s="6">
        <f>G17</f>
        <v>0</v>
      </c>
      <c r="H14" s="8">
        <v>0</v>
      </c>
      <c r="I14" s="8">
        <v>0</v>
      </c>
      <c r="J14" s="8">
        <v>0</v>
      </c>
      <c r="K14" s="14">
        <f t="shared" si="1"/>
        <v>19071</v>
      </c>
      <c r="L14" s="62"/>
      <c r="M14" s="62"/>
      <c r="N14" s="62"/>
    </row>
    <row r="15" spans="1:18" s="34" customFormat="1" ht="67.150000000000006" customHeight="1">
      <c r="A15" s="95"/>
      <c r="B15" s="98"/>
      <c r="C15" s="100"/>
      <c r="D15" s="10" t="s">
        <v>7</v>
      </c>
      <c r="E15" s="7">
        <f>SUM(E18+E19+E20+E21+E22+E23+E24+E25)</f>
        <v>81299.099999999991</v>
      </c>
      <c r="F15" s="7">
        <f>SUM(F18+F19+F20+F21+F22+F23+F24+F25+F26)</f>
        <v>90140.463000000003</v>
      </c>
      <c r="G15" s="7">
        <f>SUM(G18+G19+G20+G21+G22+G23+G24+G25+G26)</f>
        <v>77524.508000000002</v>
      </c>
      <c r="H15" s="7">
        <f>SUM(H18+H19+H20+H21+H22+H23+H24+H25+H26)</f>
        <v>67539.703000000009</v>
      </c>
      <c r="I15" s="7">
        <v>84371.89</v>
      </c>
      <c r="J15" s="9">
        <f>J18+J19+J20+J21+J22+J23+J24+J25+J26</f>
        <v>63386.21</v>
      </c>
      <c r="K15" s="14">
        <f>SUM(E15:J15)</f>
        <v>464261.87400000001</v>
      </c>
      <c r="L15" s="62"/>
      <c r="M15" s="62"/>
      <c r="N15" s="62"/>
    </row>
    <row r="16" spans="1:18" s="34" customFormat="1" ht="15.75" customHeight="1">
      <c r="A16" s="93" t="s">
        <v>16</v>
      </c>
      <c r="B16" s="96" t="s">
        <v>44</v>
      </c>
      <c r="C16" s="35" t="s">
        <v>11</v>
      </c>
      <c r="D16" s="10" t="s">
        <v>14</v>
      </c>
      <c r="E16" s="6">
        <f t="shared" ref="E16:J16" si="2">SUM(E17:E18)</f>
        <v>19071</v>
      </c>
      <c r="F16" s="9">
        <f t="shared" si="2"/>
        <v>18639.93</v>
      </c>
      <c r="G16" s="9">
        <f t="shared" si="2"/>
        <v>18914.39</v>
      </c>
      <c r="H16" s="7">
        <f t="shared" si="2"/>
        <v>21258.687999999998</v>
      </c>
      <c r="I16" s="9">
        <f t="shared" si="2"/>
        <v>23123.15</v>
      </c>
      <c r="J16" s="36">
        <f t="shared" si="2"/>
        <v>24160.861919999999</v>
      </c>
      <c r="K16" s="37">
        <f t="shared" si="1"/>
        <v>125168.01991999999</v>
      </c>
      <c r="L16" s="63"/>
      <c r="M16" s="63"/>
      <c r="N16" s="63"/>
    </row>
    <row r="17" spans="1:16" s="31" customFormat="1" ht="36.75" customHeight="1">
      <c r="A17" s="94"/>
      <c r="B17" s="97"/>
      <c r="C17" s="99" t="s">
        <v>13</v>
      </c>
      <c r="D17" s="10" t="s">
        <v>6</v>
      </c>
      <c r="E17" s="10">
        <v>19071</v>
      </c>
      <c r="F17" s="10">
        <v>0</v>
      </c>
      <c r="G17" s="10">
        <v>0</v>
      </c>
      <c r="H17" s="11">
        <v>0</v>
      </c>
      <c r="I17" s="12">
        <v>0</v>
      </c>
      <c r="J17" s="15">
        <v>0</v>
      </c>
      <c r="K17" s="14">
        <f t="shared" si="1"/>
        <v>19071</v>
      </c>
      <c r="L17" s="62"/>
      <c r="M17" s="62"/>
      <c r="N17" s="62"/>
    </row>
    <row r="18" spans="1:16" s="31" customFormat="1" ht="36.75" customHeight="1">
      <c r="A18" s="95"/>
      <c r="B18" s="98"/>
      <c r="C18" s="100"/>
      <c r="D18" s="13" t="s">
        <v>7</v>
      </c>
      <c r="E18" s="10">
        <v>0</v>
      </c>
      <c r="F18" s="10">
        <v>18639.93</v>
      </c>
      <c r="G18" s="10">
        <v>18914.39</v>
      </c>
      <c r="H18" s="11">
        <v>21258.687999999998</v>
      </c>
      <c r="I18" s="15">
        <v>23123.15</v>
      </c>
      <c r="J18" s="37">
        <v>24160.861919999999</v>
      </c>
      <c r="K18" s="37">
        <f t="shared" si="1"/>
        <v>106097.01991999999</v>
      </c>
      <c r="L18" s="63"/>
      <c r="M18" s="63"/>
      <c r="N18" s="63"/>
    </row>
    <row r="19" spans="1:16" s="31" customFormat="1" ht="53.45" customHeight="1">
      <c r="A19" s="38" t="s">
        <v>17</v>
      </c>
      <c r="B19" s="39" t="s">
        <v>45</v>
      </c>
      <c r="C19" s="40" t="s">
        <v>13</v>
      </c>
      <c r="D19" s="13" t="s">
        <v>7</v>
      </c>
      <c r="E19" s="10">
        <v>34882.199999999997</v>
      </c>
      <c r="F19" s="10">
        <v>41546.033000000003</v>
      </c>
      <c r="G19" s="7">
        <v>25563.594000000001</v>
      </c>
      <c r="H19" s="11">
        <v>18109.713</v>
      </c>
      <c r="I19" s="11">
        <v>19966.580000000002</v>
      </c>
      <c r="J19" s="15">
        <v>27511.91</v>
      </c>
      <c r="K19" s="14">
        <f t="shared" si="1"/>
        <v>167580.03</v>
      </c>
      <c r="L19" s="62"/>
      <c r="M19" s="62"/>
      <c r="N19" s="62"/>
    </row>
    <row r="20" spans="1:16" s="31" customFormat="1" ht="127.5" customHeight="1">
      <c r="A20" s="11" t="s">
        <v>18</v>
      </c>
      <c r="B20" s="41" t="s">
        <v>46</v>
      </c>
      <c r="C20" s="10" t="s">
        <v>13</v>
      </c>
      <c r="D20" s="10" t="s">
        <v>7</v>
      </c>
      <c r="E20" s="15">
        <v>200</v>
      </c>
      <c r="F20" s="15">
        <v>200</v>
      </c>
      <c r="G20" s="12">
        <v>0</v>
      </c>
      <c r="H20" s="15">
        <v>200</v>
      </c>
      <c r="I20" s="15">
        <v>200</v>
      </c>
      <c r="J20" s="15">
        <v>200</v>
      </c>
      <c r="K20" s="14">
        <f t="shared" si="1"/>
        <v>1000</v>
      </c>
      <c r="L20" s="62"/>
      <c r="M20" s="62"/>
      <c r="N20" s="62"/>
    </row>
    <row r="21" spans="1:16" s="31" customFormat="1" ht="55.15" customHeight="1">
      <c r="A21" s="11" t="s">
        <v>21</v>
      </c>
      <c r="B21" s="41" t="s">
        <v>47</v>
      </c>
      <c r="C21" s="10" t="s">
        <v>13</v>
      </c>
      <c r="D21" s="13" t="s">
        <v>7</v>
      </c>
      <c r="E21" s="10">
        <v>4972.2</v>
      </c>
      <c r="F21" s="10">
        <v>12218.1</v>
      </c>
      <c r="G21" s="10">
        <v>7313.5</v>
      </c>
      <c r="H21" s="11">
        <v>7291.1</v>
      </c>
      <c r="I21" s="15">
        <v>5206.1000000000004</v>
      </c>
      <c r="J21" s="37">
        <v>14.378080000000001</v>
      </c>
      <c r="K21" s="37">
        <f t="shared" si="1"/>
        <v>37015.378080000002</v>
      </c>
      <c r="L21" s="63"/>
      <c r="M21" s="63"/>
      <c r="N21" s="63"/>
    </row>
    <row r="22" spans="1:16" s="31" customFormat="1" ht="84" customHeight="1">
      <c r="A22" s="11" t="s">
        <v>22</v>
      </c>
      <c r="B22" s="39" t="s">
        <v>48</v>
      </c>
      <c r="C22" s="10" t="s">
        <v>13</v>
      </c>
      <c r="D22" s="10" t="s">
        <v>7</v>
      </c>
      <c r="E22" s="10">
        <v>2421.5</v>
      </c>
      <c r="F22" s="10">
        <v>2560.37</v>
      </c>
      <c r="G22" s="10">
        <v>3594.71</v>
      </c>
      <c r="H22" s="11">
        <v>3488.5120000000002</v>
      </c>
      <c r="I22" s="15">
        <v>6671.65</v>
      </c>
      <c r="J22" s="15">
        <v>3611.06</v>
      </c>
      <c r="K22" s="14">
        <f t="shared" si="1"/>
        <v>22347.802</v>
      </c>
      <c r="L22" s="62"/>
      <c r="M22" s="62"/>
      <c r="N22" s="62"/>
    </row>
    <row r="23" spans="1:16" s="31" customFormat="1" ht="49.15" customHeight="1">
      <c r="A23" s="11" t="s">
        <v>23</v>
      </c>
      <c r="B23" s="84" t="s">
        <v>49</v>
      </c>
      <c r="C23" s="10" t="s">
        <v>13</v>
      </c>
      <c r="D23" s="10" t="s">
        <v>7</v>
      </c>
      <c r="E23" s="10">
        <v>12979.1</v>
      </c>
      <c r="F23" s="10">
        <v>0</v>
      </c>
      <c r="G23" s="13">
        <v>1837.97</v>
      </c>
      <c r="H23" s="11">
        <v>3096.55</v>
      </c>
      <c r="I23" s="15">
        <v>0</v>
      </c>
      <c r="J23" s="15">
        <v>5399.3</v>
      </c>
      <c r="K23" s="14">
        <f t="shared" si="1"/>
        <v>23312.92</v>
      </c>
      <c r="L23" s="62"/>
      <c r="M23" s="62"/>
      <c r="N23" s="62"/>
    </row>
    <row r="24" spans="1:16" ht="51.6" customHeight="1">
      <c r="A24" s="11" t="s">
        <v>24</v>
      </c>
      <c r="B24" s="41" t="s">
        <v>50</v>
      </c>
      <c r="C24" s="10" t="s">
        <v>19</v>
      </c>
      <c r="D24" s="10" t="s">
        <v>7</v>
      </c>
      <c r="E24" s="11">
        <v>0</v>
      </c>
      <c r="F24" s="8">
        <v>71</v>
      </c>
      <c r="G24" s="11">
        <v>0</v>
      </c>
      <c r="H24" s="11">
        <v>0</v>
      </c>
      <c r="I24" s="15">
        <v>0</v>
      </c>
      <c r="J24" s="15">
        <v>0</v>
      </c>
      <c r="K24" s="14">
        <f t="shared" si="1"/>
        <v>71</v>
      </c>
      <c r="L24" s="62"/>
      <c r="M24" s="62"/>
      <c r="N24" s="62"/>
    </row>
    <row r="25" spans="1:16" ht="55.15" customHeight="1">
      <c r="A25" s="11" t="s">
        <v>25</v>
      </c>
      <c r="B25" s="41" t="s">
        <v>51</v>
      </c>
      <c r="C25" s="10" t="s">
        <v>13</v>
      </c>
      <c r="D25" s="10" t="s">
        <v>7</v>
      </c>
      <c r="E25" s="11">
        <v>25844.1</v>
      </c>
      <c r="F25" s="11">
        <v>14764.1</v>
      </c>
      <c r="G25" s="11">
        <v>8000</v>
      </c>
      <c r="H25" s="11">
        <v>3294.1</v>
      </c>
      <c r="I25" s="15">
        <v>650</v>
      </c>
      <c r="J25" s="15">
        <v>1147</v>
      </c>
      <c r="K25" s="14">
        <f t="shared" si="1"/>
        <v>53699.299999999996</v>
      </c>
      <c r="L25" s="62"/>
      <c r="M25" s="62"/>
      <c r="N25" s="62"/>
    </row>
    <row r="26" spans="1:16" ht="67.150000000000006" customHeight="1">
      <c r="A26" s="11" t="s">
        <v>26</v>
      </c>
      <c r="B26" s="41" t="s">
        <v>52</v>
      </c>
      <c r="C26" s="10" t="s">
        <v>13</v>
      </c>
      <c r="D26" s="10" t="s">
        <v>7</v>
      </c>
      <c r="E26" s="11">
        <v>0</v>
      </c>
      <c r="F26" s="11">
        <v>140.93</v>
      </c>
      <c r="G26" s="14">
        <v>12300.343999999999</v>
      </c>
      <c r="H26" s="11">
        <v>10801.04</v>
      </c>
      <c r="I26" s="15">
        <v>28554.41</v>
      </c>
      <c r="J26" s="15">
        <v>1341.7</v>
      </c>
      <c r="K26" s="14">
        <f t="shared" si="1"/>
        <v>53138.423999999999</v>
      </c>
      <c r="L26" s="62"/>
      <c r="M26" s="62"/>
      <c r="N26" s="62"/>
    </row>
    <row r="32" spans="1:16" ht="18.75">
      <c r="B32" s="29" t="s">
        <v>1</v>
      </c>
      <c r="H32" s="16" t="s">
        <v>33</v>
      </c>
      <c r="I32" s="5"/>
      <c r="J32" s="5"/>
      <c r="K32" s="5"/>
      <c r="L32" s="5"/>
      <c r="M32" s="5"/>
      <c r="N32" s="5"/>
      <c r="O32" s="5"/>
      <c r="P32" s="5"/>
    </row>
    <row r="33" spans="1:17" ht="15.75" customHeight="1">
      <c r="A33" s="101" t="s">
        <v>15</v>
      </c>
      <c r="B33" s="103" t="s">
        <v>43</v>
      </c>
      <c r="C33" s="101" t="s">
        <v>9</v>
      </c>
      <c r="D33" s="105" t="s">
        <v>5</v>
      </c>
      <c r="E33" s="105" t="s">
        <v>8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7"/>
      <c r="P33" s="30"/>
      <c r="Q33" s="30"/>
    </row>
    <row r="34" spans="1:17" ht="47.25">
      <c r="A34" s="102"/>
      <c r="B34" s="103"/>
      <c r="C34" s="102"/>
      <c r="D34" s="109"/>
      <c r="E34" s="48" t="s">
        <v>29</v>
      </c>
      <c r="F34" s="18" t="s">
        <v>30</v>
      </c>
      <c r="G34" s="48" t="s">
        <v>31</v>
      </c>
      <c r="H34" s="48" t="s">
        <v>37</v>
      </c>
      <c r="I34" s="73" t="s">
        <v>38</v>
      </c>
      <c r="J34" s="74" t="s">
        <v>39</v>
      </c>
      <c r="K34" s="74" t="s">
        <v>40</v>
      </c>
      <c r="L34" s="74" t="s">
        <v>41</v>
      </c>
      <c r="M34" s="74" t="s">
        <v>54</v>
      </c>
      <c r="N34" s="74" t="s">
        <v>55</v>
      </c>
      <c r="O34" s="74" t="s">
        <v>56</v>
      </c>
    </row>
    <row r="35" spans="1:17">
      <c r="A35" s="1">
        <v>1</v>
      </c>
      <c r="B35" s="68">
        <v>2</v>
      </c>
      <c r="C35" s="68">
        <v>3</v>
      </c>
      <c r="D35" s="68">
        <v>4</v>
      </c>
      <c r="E35" s="70">
        <v>5</v>
      </c>
      <c r="F35" s="69">
        <v>6</v>
      </c>
      <c r="G35" s="70">
        <v>7</v>
      </c>
      <c r="H35" s="71">
        <v>8</v>
      </c>
      <c r="I35" s="70">
        <v>9</v>
      </c>
      <c r="J35" s="70">
        <v>10</v>
      </c>
      <c r="K35" s="70">
        <v>11</v>
      </c>
      <c r="L35" s="70">
        <v>12</v>
      </c>
      <c r="M35" s="70">
        <v>13</v>
      </c>
      <c r="N35" s="75">
        <v>14</v>
      </c>
      <c r="O35" s="80">
        <v>15</v>
      </c>
    </row>
    <row r="36" spans="1:17" ht="15.75">
      <c r="A36" s="93"/>
      <c r="B36" s="96" t="s">
        <v>10</v>
      </c>
      <c r="C36" s="10" t="s">
        <v>11</v>
      </c>
      <c r="D36" s="10" t="s">
        <v>14</v>
      </c>
      <c r="E36" s="49">
        <f t="shared" ref="E36:H36" si="3">SUM(E37:E38)</f>
        <v>97740.766999999993</v>
      </c>
      <c r="F36" s="47">
        <f t="shared" si="3"/>
        <v>46670.808940000003</v>
      </c>
      <c r="G36" s="49">
        <f t="shared" si="3"/>
        <v>99531.852000000014</v>
      </c>
      <c r="H36" s="59">
        <f t="shared" si="3"/>
        <v>103362.60441999999</v>
      </c>
      <c r="I36" s="76">
        <f>SUM(I37:I38)</f>
        <v>109545.284</v>
      </c>
      <c r="J36" s="77">
        <f>SUM(J37:J38)</f>
        <v>111242.37404000001</v>
      </c>
      <c r="K36" s="77">
        <f>K37+K38</f>
        <v>450336.88852000004</v>
      </c>
      <c r="L36" s="50">
        <f>L37+L38</f>
        <v>60045.4</v>
      </c>
      <c r="M36" s="50">
        <f>M37+M38</f>
        <v>60045.4</v>
      </c>
      <c r="N36" s="77">
        <f t="shared" ref="N36:N50" si="4">SUM(E36:M36)</f>
        <v>1138521.3789199998</v>
      </c>
      <c r="O36" s="59">
        <f>SUM(K13+N36)</f>
        <v>1621854.2529199999</v>
      </c>
    </row>
    <row r="37" spans="1:17" ht="38.25" customHeight="1">
      <c r="A37" s="94"/>
      <c r="B37" s="104"/>
      <c r="C37" s="99" t="s">
        <v>12</v>
      </c>
      <c r="D37" s="10" t="s">
        <v>6</v>
      </c>
      <c r="E37" s="64">
        <v>0</v>
      </c>
      <c r="F37" s="12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/>
      <c r="N37" s="64">
        <f t="shared" si="4"/>
        <v>0</v>
      </c>
      <c r="O37" s="49">
        <f>SUM(K14+N37)</f>
        <v>19071</v>
      </c>
    </row>
    <row r="38" spans="1:17" ht="47.25" customHeight="1">
      <c r="A38" s="95"/>
      <c r="B38" s="98"/>
      <c r="C38" s="100"/>
      <c r="D38" s="10" t="s">
        <v>7</v>
      </c>
      <c r="E38" s="49">
        <f t="shared" ref="E38:I38" si="5">SUM(E41:E49)</f>
        <v>97740.766999999993</v>
      </c>
      <c r="F38" s="36">
        <f t="shared" si="5"/>
        <v>46670.808940000003</v>
      </c>
      <c r="G38" s="49">
        <f t="shared" si="5"/>
        <v>99531.852000000014</v>
      </c>
      <c r="H38" s="59">
        <f t="shared" si="5"/>
        <v>103362.60441999999</v>
      </c>
      <c r="I38" s="51">
        <f t="shared" si="5"/>
        <v>109545.284</v>
      </c>
      <c r="J38" s="77">
        <f>SUM(J41:J50)</f>
        <v>111242.37404000001</v>
      </c>
      <c r="K38" s="50">
        <f>SUM(K41:K50)</f>
        <v>450336.88852000004</v>
      </c>
      <c r="L38" s="50">
        <f>SUM(L41:L50)</f>
        <v>60045.4</v>
      </c>
      <c r="M38" s="50">
        <f>SUM(M41:M50)</f>
        <v>60045.4</v>
      </c>
      <c r="N38" s="77">
        <f t="shared" si="4"/>
        <v>1138521.3789199998</v>
      </c>
      <c r="O38" s="59">
        <f>SUM(K15+N38)</f>
        <v>1602783.2529199999</v>
      </c>
    </row>
    <row r="39" spans="1:17" ht="15.75">
      <c r="A39" s="93" t="s">
        <v>16</v>
      </c>
      <c r="B39" s="96" t="s">
        <v>44</v>
      </c>
      <c r="C39" s="35" t="s">
        <v>11</v>
      </c>
      <c r="D39" s="10" t="s">
        <v>14</v>
      </c>
      <c r="E39" s="57">
        <f t="shared" ref="E39:G39" si="6">SUM(E40:E41)</f>
        <v>24469.35</v>
      </c>
      <c r="F39" s="46">
        <v>26387.297399999999</v>
      </c>
      <c r="G39" s="51">
        <f t="shared" si="6"/>
        <v>31556.1</v>
      </c>
      <c r="H39" s="57">
        <f t="shared" ref="H39:M39" si="7">H40+H41</f>
        <v>34674.71</v>
      </c>
      <c r="I39" s="50">
        <f t="shared" si="7"/>
        <v>40176.699999999997</v>
      </c>
      <c r="J39" s="78">
        <f t="shared" si="7"/>
        <v>54173.9</v>
      </c>
      <c r="K39" s="50">
        <f t="shared" si="7"/>
        <v>53881.5</v>
      </c>
      <c r="L39" s="50">
        <f t="shared" si="7"/>
        <v>53881.5</v>
      </c>
      <c r="M39" s="50">
        <f t="shared" si="7"/>
        <v>53881.5</v>
      </c>
      <c r="N39" s="79">
        <f t="shared" si="4"/>
        <v>373082.55739999993</v>
      </c>
    </row>
    <row r="40" spans="1:17" ht="31.5">
      <c r="A40" s="94"/>
      <c r="B40" s="97"/>
      <c r="C40" s="99" t="s">
        <v>13</v>
      </c>
      <c r="D40" s="10" t="s">
        <v>6</v>
      </c>
      <c r="E40" s="52">
        <v>0</v>
      </c>
      <c r="F40" s="11">
        <v>0</v>
      </c>
      <c r="G40" s="52">
        <v>0</v>
      </c>
      <c r="H40" s="52">
        <v>0</v>
      </c>
      <c r="I40" s="64">
        <v>0</v>
      </c>
      <c r="J40" s="52">
        <v>0</v>
      </c>
      <c r="K40" s="52">
        <v>0</v>
      </c>
      <c r="L40" s="52">
        <v>0</v>
      </c>
      <c r="M40" s="52">
        <v>0</v>
      </c>
      <c r="N40" s="52">
        <f t="shared" si="4"/>
        <v>0</v>
      </c>
    </row>
    <row r="41" spans="1:17" ht="31.5">
      <c r="A41" s="95"/>
      <c r="B41" s="98"/>
      <c r="C41" s="100"/>
      <c r="D41" s="13" t="s">
        <v>7</v>
      </c>
      <c r="E41" s="52">
        <v>24469.35</v>
      </c>
      <c r="F41" s="11">
        <v>26387.297399999999</v>
      </c>
      <c r="G41" s="52">
        <v>31556.1</v>
      </c>
      <c r="H41" s="58">
        <v>34674.71</v>
      </c>
      <c r="I41" s="50">
        <v>40176.699999999997</v>
      </c>
      <c r="J41" s="50">
        <v>54173.9</v>
      </c>
      <c r="K41" s="50">
        <v>53881.5</v>
      </c>
      <c r="L41" s="50">
        <v>53881.5</v>
      </c>
      <c r="M41" s="50">
        <v>53881.5</v>
      </c>
      <c r="N41" s="52">
        <f t="shared" si="4"/>
        <v>373082.55739999993</v>
      </c>
    </row>
    <row r="42" spans="1:17" ht="58.5" customHeight="1">
      <c r="A42" s="38" t="s">
        <v>17</v>
      </c>
      <c r="B42" s="39" t="s">
        <v>45</v>
      </c>
      <c r="C42" s="40" t="s">
        <v>13</v>
      </c>
      <c r="D42" s="13" t="s">
        <v>7</v>
      </c>
      <c r="E42" s="52">
        <v>48824.457999999999</v>
      </c>
      <c r="F42" s="45">
        <v>13749.93894</v>
      </c>
      <c r="G42" s="52">
        <v>22395.191999999999</v>
      </c>
      <c r="H42" s="52">
        <v>60645.80442</v>
      </c>
      <c r="I42" s="77">
        <v>42038.032220000001</v>
      </c>
      <c r="J42" s="52">
        <v>47136.517260000001</v>
      </c>
      <c r="K42" s="50">
        <v>84500</v>
      </c>
      <c r="L42" s="52">
        <v>0</v>
      </c>
      <c r="M42" s="52">
        <v>0</v>
      </c>
      <c r="N42" s="77">
        <f t="shared" si="4"/>
        <v>319289.94283999997</v>
      </c>
    </row>
    <row r="43" spans="1:17" ht="136.5" customHeight="1">
      <c r="A43" s="11" t="s">
        <v>18</v>
      </c>
      <c r="B43" s="54" t="s">
        <v>46</v>
      </c>
      <c r="C43" s="10" t="s">
        <v>13</v>
      </c>
      <c r="D43" s="10" t="s">
        <v>7</v>
      </c>
      <c r="E43" s="50">
        <v>200</v>
      </c>
      <c r="F43" s="8">
        <v>200</v>
      </c>
      <c r="G43" s="50">
        <v>200</v>
      </c>
      <c r="H43" s="50">
        <v>200</v>
      </c>
      <c r="I43" s="50">
        <v>200</v>
      </c>
      <c r="J43" s="50">
        <v>200</v>
      </c>
      <c r="K43" s="52">
        <v>0</v>
      </c>
      <c r="L43" s="52">
        <v>0</v>
      </c>
      <c r="M43" s="52">
        <v>0</v>
      </c>
      <c r="N43" s="50">
        <f t="shared" si="4"/>
        <v>1200</v>
      </c>
    </row>
    <row r="44" spans="1:17" ht="56.25" customHeight="1">
      <c r="A44" s="11" t="s">
        <v>21</v>
      </c>
      <c r="B44" s="42" t="s">
        <v>47</v>
      </c>
      <c r="C44" s="10" t="s">
        <v>13</v>
      </c>
      <c r="D44" s="13" t="s">
        <v>7</v>
      </c>
      <c r="E44" s="52">
        <v>0</v>
      </c>
      <c r="F44" s="11">
        <v>0</v>
      </c>
      <c r="G44" s="52">
        <v>0</v>
      </c>
      <c r="H44" s="52">
        <v>0</v>
      </c>
      <c r="I44" s="64">
        <v>0</v>
      </c>
      <c r="J44" s="52">
        <v>0</v>
      </c>
      <c r="K44" s="52">
        <v>0</v>
      </c>
      <c r="L44" s="52">
        <v>0</v>
      </c>
      <c r="M44" s="52">
        <v>0</v>
      </c>
      <c r="N44" s="52">
        <f t="shared" si="4"/>
        <v>0</v>
      </c>
    </row>
    <row r="45" spans="1:17" ht="86.25" customHeight="1">
      <c r="A45" s="11" t="s">
        <v>22</v>
      </c>
      <c r="B45" s="39" t="s">
        <v>48</v>
      </c>
      <c r="C45" s="10" t="s">
        <v>13</v>
      </c>
      <c r="D45" s="10" t="s">
        <v>7</v>
      </c>
      <c r="E45" s="58">
        <v>5620</v>
      </c>
      <c r="F45" s="45">
        <v>4065.6026000000002</v>
      </c>
      <c r="G45" s="52">
        <v>4582.1000000000004</v>
      </c>
      <c r="H45" s="52">
        <v>4842.09</v>
      </c>
      <c r="I45" s="58">
        <v>17814.37</v>
      </c>
      <c r="J45" s="50">
        <v>6163.3</v>
      </c>
      <c r="K45" s="50">
        <v>6163.9</v>
      </c>
      <c r="L45" s="50">
        <v>6163.9</v>
      </c>
      <c r="M45" s="50">
        <v>6163.9</v>
      </c>
      <c r="N45" s="79">
        <f t="shared" si="4"/>
        <v>61579.162600000003</v>
      </c>
    </row>
    <row r="46" spans="1:17" ht="47.25">
      <c r="A46" s="11" t="s">
        <v>23</v>
      </c>
      <c r="B46" s="43" t="s">
        <v>49</v>
      </c>
      <c r="C46" s="10" t="s">
        <v>13</v>
      </c>
      <c r="D46" s="10" t="s">
        <v>7</v>
      </c>
      <c r="E46" s="52">
        <v>9490.2890000000007</v>
      </c>
      <c r="F46" s="45">
        <v>0</v>
      </c>
      <c r="G46" s="52">
        <v>3149.36</v>
      </c>
      <c r="H46" s="52">
        <v>0</v>
      </c>
      <c r="I46" s="64">
        <v>0</v>
      </c>
      <c r="J46" s="52">
        <v>0</v>
      </c>
      <c r="K46" s="77">
        <v>210576.48852000001</v>
      </c>
      <c r="L46" s="52">
        <v>0</v>
      </c>
      <c r="M46" s="52">
        <v>0</v>
      </c>
      <c r="N46" s="77">
        <f t="shared" si="4"/>
        <v>223216.13752000002</v>
      </c>
    </row>
    <row r="47" spans="1:17" ht="59.25" customHeight="1">
      <c r="A47" s="11" t="s">
        <v>24</v>
      </c>
      <c r="B47" s="44" t="s">
        <v>50</v>
      </c>
      <c r="C47" s="10" t="s">
        <v>19</v>
      </c>
      <c r="D47" s="10" t="s">
        <v>7</v>
      </c>
      <c r="E47" s="52">
        <v>0</v>
      </c>
      <c r="F47" s="45">
        <v>0</v>
      </c>
      <c r="G47" s="52">
        <v>0</v>
      </c>
      <c r="H47" s="64">
        <v>0</v>
      </c>
      <c r="I47" s="64">
        <v>0</v>
      </c>
      <c r="J47" s="64">
        <v>0</v>
      </c>
      <c r="K47" s="52">
        <v>0</v>
      </c>
      <c r="L47" s="52">
        <v>0</v>
      </c>
      <c r="M47" s="52">
        <v>0</v>
      </c>
      <c r="N47" s="50">
        <f t="shared" si="4"/>
        <v>0</v>
      </c>
    </row>
    <row r="48" spans="1:17" ht="57" customHeight="1">
      <c r="A48" s="11" t="s">
        <v>25</v>
      </c>
      <c r="B48" s="44" t="s">
        <v>51</v>
      </c>
      <c r="C48" s="10" t="s">
        <v>13</v>
      </c>
      <c r="D48" s="10" t="s">
        <v>7</v>
      </c>
      <c r="E48" s="52">
        <v>8495.5</v>
      </c>
      <c r="F48" s="45">
        <v>0</v>
      </c>
      <c r="G48" s="52">
        <v>651.79999999999995</v>
      </c>
      <c r="H48" s="52">
        <v>0</v>
      </c>
      <c r="I48" s="64">
        <v>0</v>
      </c>
      <c r="J48" s="52">
        <v>0</v>
      </c>
      <c r="K48" s="50">
        <v>9415</v>
      </c>
      <c r="L48" s="52">
        <v>0</v>
      </c>
      <c r="M48" s="52">
        <v>0</v>
      </c>
      <c r="N48" s="52">
        <f t="shared" si="4"/>
        <v>18562.3</v>
      </c>
    </row>
    <row r="49" spans="1:14" ht="69" customHeight="1">
      <c r="A49" s="11" t="s">
        <v>26</v>
      </c>
      <c r="B49" s="41" t="s">
        <v>52</v>
      </c>
      <c r="C49" s="10" t="s">
        <v>13</v>
      </c>
      <c r="D49" s="10" t="s">
        <v>7</v>
      </c>
      <c r="E49" s="52">
        <v>641.16999999999996</v>
      </c>
      <c r="F49" s="45">
        <v>2267.9699999999998</v>
      </c>
      <c r="G49" s="52">
        <v>36997.300000000003</v>
      </c>
      <c r="H49" s="50">
        <v>3000</v>
      </c>
      <c r="I49" s="77">
        <v>9316.1817800000008</v>
      </c>
      <c r="J49" s="77">
        <v>3568.6567799999998</v>
      </c>
      <c r="K49" s="50">
        <v>10000</v>
      </c>
      <c r="L49" s="52">
        <v>0</v>
      </c>
      <c r="M49" s="52">
        <v>0</v>
      </c>
      <c r="N49" s="52">
        <f t="shared" si="4"/>
        <v>65791.278560000006</v>
      </c>
    </row>
    <row r="50" spans="1:14" ht="69" customHeight="1">
      <c r="A50" s="52" t="s">
        <v>42</v>
      </c>
      <c r="B50" s="54" t="s">
        <v>53</v>
      </c>
      <c r="C50" s="85" t="s">
        <v>13</v>
      </c>
      <c r="D50" s="85" t="s">
        <v>7</v>
      </c>
      <c r="E50" s="52">
        <v>0</v>
      </c>
      <c r="F50" s="81">
        <v>0</v>
      </c>
      <c r="G50" s="52">
        <v>0</v>
      </c>
      <c r="H50" s="64">
        <v>0</v>
      </c>
      <c r="I50" s="64">
        <v>0</v>
      </c>
      <c r="J50" s="64">
        <v>0</v>
      </c>
      <c r="K50" s="50">
        <v>75800</v>
      </c>
      <c r="L50" s="52">
        <v>0</v>
      </c>
      <c r="M50" s="52">
        <v>0</v>
      </c>
      <c r="N50" s="50">
        <f t="shared" si="4"/>
        <v>75800</v>
      </c>
    </row>
    <row r="58" spans="1:14">
      <c r="G58" s="19"/>
    </row>
  </sheetData>
  <mergeCells count="28">
    <mergeCell ref="E33:O33"/>
    <mergeCell ref="E10:K10"/>
    <mergeCell ref="H4:O4"/>
    <mergeCell ref="D33:D34"/>
    <mergeCell ref="A16:A18"/>
    <mergeCell ref="B16:B18"/>
    <mergeCell ref="C10:C11"/>
    <mergeCell ref="A10:A11"/>
    <mergeCell ref="A13:A15"/>
    <mergeCell ref="B13:B15"/>
    <mergeCell ref="C17:C18"/>
    <mergeCell ref="C14:C15"/>
    <mergeCell ref="B10:B11"/>
    <mergeCell ref="D10:D11"/>
    <mergeCell ref="A39:A41"/>
    <mergeCell ref="B39:B41"/>
    <mergeCell ref="C40:C41"/>
    <mergeCell ref="A33:A34"/>
    <mergeCell ref="B33:B34"/>
    <mergeCell ref="C33:C34"/>
    <mergeCell ref="A36:A38"/>
    <mergeCell ref="B36:B38"/>
    <mergeCell ref="C37:C38"/>
    <mergeCell ref="J5:R5"/>
    <mergeCell ref="H2:K2"/>
    <mergeCell ref="H3:K3"/>
    <mergeCell ref="B6:K6"/>
    <mergeCell ref="A7:K7"/>
  </mergeCells>
  <printOptions horizontalCentered="1"/>
  <pageMargins left="0.31496062992125984" right="0.39370078740157483" top="0.39370078740157483" bottom="0.39370078740157483" header="0.31496062992125984" footer="0.31496062992125984"/>
  <pageSetup paperSize="9" scale="50" fitToHeight="2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2026-02-12T03:54:08Z</dcterms:modified>
</cp:coreProperties>
</file>